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030" lockStructure="1"/>
  <bookViews>
    <workbookView xWindow="480" yWindow="330" windowWidth="18540" windowHeight="11700"/>
  </bookViews>
  <sheets>
    <sheet name="Notice" sheetId="1" r:id="rId1"/>
    <sheet name="Données" sheetId="2" r:id="rId2"/>
    <sheet name="Calcul" sheetId="3" r:id="rId3"/>
  </sheets>
  <calcPr calcId="145621"/>
</workbook>
</file>

<file path=xl/calcChain.xml><?xml version="1.0" encoding="utf-8"?>
<calcChain xmlns="http://schemas.openxmlformats.org/spreadsheetml/2006/main">
  <c r="I10" i="2" l="1"/>
  <c r="I7" i="2"/>
  <c r="I6" i="2"/>
  <c r="K29" i="2"/>
  <c r="K28" i="2"/>
  <c r="K27" i="2"/>
  <c r="K26" i="2"/>
  <c r="K25" i="2"/>
  <c r="K24" i="2"/>
  <c r="K23" i="2"/>
  <c r="K22" i="2"/>
  <c r="K21" i="2"/>
  <c r="K20" i="2"/>
  <c r="K19" i="2"/>
  <c r="K18" i="2"/>
  <c r="K17" i="2"/>
  <c r="K16" i="2"/>
  <c r="K15" i="2"/>
  <c r="K14" i="2"/>
  <c r="K13" i="2"/>
  <c r="K12" i="2"/>
  <c r="K11" i="2"/>
  <c r="K10" i="2"/>
  <c r="J29" i="2"/>
  <c r="J28" i="2"/>
  <c r="J27" i="2"/>
  <c r="J26" i="2"/>
  <c r="J25" i="2"/>
  <c r="J24" i="2"/>
  <c r="J23" i="2"/>
  <c r="J22" i="2"/>
  <c r="J21" i="2"/>
  <c r="J20" i="2"/>
  <c r="J19" i="2"/>
  <c r="J18" i="2"/>
  <c r="J17" i="2"/>
  <c r="J16" i="2"/>
  <c r="J15" i="2"/>
  <c r="J14" i="2"/>
  <c r="J13" i="2"/>
  <c r="J12" i="2"/>
  <c r="J11" i="2"/>
  <c r="J10" i="2"/>
  <c r="I11" i="2" l="1"/>
  <c r="I12" i="2"/>
  <c r="I13" i="2"/>
  <c r="I14" i="2"/>
  <c r="I15" i="2"/>
  <c r="I16" i="2"/>
  <c r="I17" i="2"/>
  <c r="I18" i="2"/>
  <c r="I19" i="2"/>
  <c r="I20" i="2"/>
  <c r="I21" i="2"/>
  <c r="I22" i="2"/>
  <c r="I23" i="2"/>
  <c r="I24" i="2"/>
  <c r="I25" i="2"/>
  <c r="I26" i="2"/>
  <c r="I27" i="2"/>
  <c r="I28" i="2"/>
  <c r="I29" i="2"/>
  <c r="G31" i="2"/>
  <c r="F31" i="2"/>
  <c r="E31" i="2"/>
  <c r="D31" i="2"/>
  <c r="C16" i="3" l="1"/>
  <c r="C15" i="3"/>
  <c r="A10" i="2"/>
  <c r="H31" i="2"/>
  <c r="H30" i="2"/>
  <c r="E15" i="3" s="1"/>
  <c r="G30" i="2"/>
  <c r="E13" i="3" s="1"/>
  <c r="F30" i="2"/>
  <c r="E12" i="3" s="1"/>
  <c r="E30" i="2"/>
  <c r="E11" i="3" s="1"/>
  <c r="D30" i="2"/>
  <c r="E10" i="3" s="1"/>
  <c r="I8" i="3" l="1"/>
  <c r="A11" i="2"/>
  <c r="A12" i="2" l="1"/>
  <c r="I9" i="3"/>
  <c r="A13" i="2" l="1"/>
  <c r="I10" i="3"/>
  <c r="A14" i="2" l="1"/>
  <c r="I11" i="3"/>
  <c r="A15" i="2" l="1"/>
  <c r="I12" i="3"/>
  <c r="A16" i="2" l="1"/>
  <c r="I13" i="3"/>
  <c r="A17" i="2" l="1"/>
  <c r="I14" i="3"/>
  <c r="A18" i="2" l="1"/>
  <c r="I15" i="3"/>
  <c r="A19" i="2" l="1"/>
  <c r="I16" i="3"/>
  <c r="A20" i="2" l="1"/>
  <c r="I17" i="3"/>
  <c r="A21" i="2" l="1"/>
  <c r="I18" i="3"/>
  <c r="A22" i="2" l="1"/>
  <c r="I19" i="3"/>
  <c r="A23" i="2" l="1"/>
  <c r="I20" i="3"/>
  <c r="A24" i="2" l="1"/>
  <c r="I21" i="3"/>
  <c r="A25" i="2" l="1"/>
  <c r="I22" i="3"/>
  <c r="A26" i="2" l="1"/>
  <c r="I23" i="3"/>
  <c r="A27" i="2" l="1"/>
  <c r="I24" i="3"/>
  <c r="A28" i="2" l="1"/>
  <c r="I25" i="3"/>
  <c r="A29" i="2" l="1"/>
  <c r="I26" i="3"/>
  <c r="I27" i="3" l="1"/>
  <c r="E9" i="3"/>
  <c r="D8" i="3"/>
  <c r="D9" i="3"/>
  <c r="D15" i="3"/>
  <c r="D11" i="3"/>
  <c r="E8" i="3"/>
  <c r="E14" i="3" s="1"/>
  <c r="E16" i="3" s="1"/>
  <c r="D12" i="3"/>
  <c r="D13" i="3"/>
  <c r="D10" i="3"/>
  <c r="D14" i="3" l="1"/>
  <c r="J27" i="3"/>
  <c r="J26" i="3"/>
  <c r="J21" i="3"/>
  <c r="J25" i="3"/>
  <c r="J10" i="3"/>
  <c r="J23" i="3"/>
  <c r="J22" i="3"/>
  <c r="J24" i="3"/>
  <c r="J17" i="3"/>
  <c r="J9" i="3"/>
  <c r="J19" i="3"/>
  <c r="J18" i="3"/>
  <c r="J20" i="3"/>
  <c r="J8" i="3"/>
  <c r="J11" i="3"/>
  <c r="J13" i="3"/>
  <c r="J15" i="3"/>
  <c r="J14" i="3"/>
  <c r="J16" i="3"/>
  <c r="J12" i="3"/>
  <c r="D16" i="3"/>
</calcChain>
</file>

<file path=xl/sharedStrings.xml><?xml version="1.0" encoding="utf-8"?>
<sst xmlns="http://schemas.openxmlformats.org/spreadsheetml/2006/main" count="62" uniqueCount="53">
  <si>
    <t>Analyser le prix de revient de votre machine</t>
  </si>
  <si>
    <t>Amortissement</t>
  </si>
  <si>
    <t>Frais financiers</t>
  </si>
  <si>
    <t>Assurance</t>
  </si>
  <si>
    <t>Entretien/Réparation</t>
  </si>
  <si>
    <t>Carburant</t>
  </si>
  <si>
    <t>Réparation à amortir</t>
  </si>
  <si>
    <t>Prix de revient annuel</t>
  </si>
  <si>
    <t>valeur début d'année - valeur fin d'année</t>
  </si>
  <si>
    <t>Valeur début d'année x taux d'intérêt</t>
  </si>
  <si>
    <t>Valeur de l'année</t>
  </si>
  <si>
    <t>Consommation de l'année x prix du litre</t>
  </si>
  <si>
    <t>Carburant (1)</t>
  </si>
  <si>
    <t>(1) Estimation de la consommation : 0,22 litres x puissance x coefficient d'utilisation</t>
  </si>
  <si>
    <t>Qote part annuelle</t>
  </si>
  <si>
    <t>Cumul des sommes dépensées depuis l'acquisition</t>
  </si>
  <si>
    <t>Total</t>
  </si>
  <si>
    <t>Enregistrement de vos données</t>
  </si>
  <si>
    <t>Année</t>
  </si>
  <si>
    <t>Valeur d'achat</t>
  </si>
  <si>
    <t>Dépréciation</t>
  </si>
  <si>
    <t>Entretien/réparation</t>
  </si>
  <si>
    <t>Réparation à amortir (2)</t>
  </si>
  <si>
    <t>Total annuel</t>
  </si>
  <si>
    <t>Analyse des prix de revient</t>
  </si>
  <si>
    <t>Année d'achat</t>
  </si>
  <si>
    <t>Valeur début (€)</t>
  </si>
  <si>
    <t>Valeur fin (€)</t>
  </si>
  <si>
    <t>Assurance (€/an)</t>
  </si>
  <si>
    <t>Carburant (€/an)</t>
  </si>
  <si>
    <t>Entretien/réparation non amorti (€/an)</t>
  </si>
  <si>
    <t>Nombre d'unités annuelles</t>
  </si>
  <si>
    <t>Moyenne</t>
  </si>
  <si>
    <t>Nombre d'</t>
  </si>
  <si>
    <t>Total en €/</t>
  </si>
  <si>
    <t>Prix de revient prévisionnel</t>
  </si>
  <si>
    <t>Prix de revient de référence</t>
  </si>
  <si>
    <t>Quel est votre prix de revient  de référence ?</t>
  </si>
  <si>
    <t>Quel est le prix de revient prévisionnel de cette machine ?</t>
  </si>
  <si>
    <t>Grosses réparations amorties (€/an)</t>
  </si>
  <si>
    <t>€/</t>
  </si>
  <si>
    <r>
      <t xml:space="preserve">Unité de travail </t>
    </r>
    <r>
      <rPr>
        <sz val="9"/>
        <color theme="1"/>
        <rFont val="Calibri"/>
        <family val="2"/>
        <scheme val="minor"/>
      </rPr>
      <t>(heure,ha, ...)</t>
    </r>
  </si>
  <si>
    <t>Taux d'intérêt moy</t>
  </si>
  <si>
    <t>Report ou calcul automatique</t>
  </si>
  <si>
    <t>Prix de revient réel</t>
  </si>
  <si>
    <t>En quelle année sommes nous ?</t>
  </si>
  <si>
    <t>Méthode de calcul</t>
  </si>
  <si>
    <t>tracteur : 30 à 50%, automoteur de récolte 70%</t>
  </si>
  <si>
    <t>(Valeur d'acquisition-valeur revente actuelle)/2 x taux d'intérêt</t>
  </si>
  <si>
    <t>(Valeur d'acqusition - valeur revente actuelle)/ temps d'utilisation</t>
  </si>
  <si>
    <t>Informations à compléter</t>
  </si>
  <si>
    <t>(2) pneumatiques, grosses réparations : Répartir la dépense sur la durée de vie estimée</t>
  </si>
  <si>
    <t>Penser à reporter la valeur les années suivantes.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</si>
</sst>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8" x14ac:knownFonts="1">
    <font>
      <sz val="11"/>
      <color theme="1"/>
      <name val="Calibri"/>
      <family val="2"/>
      <scheme val="minor"/>
    </font>
    <font>
      <b/>
      <sz val="11"/>
      <color theme="3"/>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4659260841701"/>
        <bgColor indexed="64"/>
      </patternFill>
    </fill>
  </fills>
  <borders count="10">
    <border>
      <left/>
      <right/>
      <top/>
      <bottom/>
      <diagonal/>
    </border>
    <border>
      <left/>
      <right/>
      <top/>
      <bottom style="medium">
        <color theme="4" tint="0.39997558519241921"/>
      </bottom>
      <diagonal/>
    </border>
    <border>
      <left style="thin">
        <color auto="1"/>
      </left>
      <right style="thin">
        <color auto="1"/>
      </right>
      <top style="medium">
        <color theme="4" tint="0.39997558519241921"/>
      </top>
      <bottom style="medium">
        <color theme="4" tint="0.39994506668294322"/>
      </bottom>
      <diagonal/>
    </border>
    <border>
      <left style="thin">
        <color auto="1"/>
      </left>
      <right style="thin">
        <color auto="1"/>
      </right>
      <top style="medium">
        <color theme="4" tint="0.39994506668294322"/>
      </top>
      <bottom style="medium">
        <color theme="4" tint="0.39994506668294322"/>
      </bottom>
      <diagonal/>
    </border>
    <border>
      <left style="thin">
        <color auto="1"/>
      </left>
      <right style="thin">
        <color auto="1"/>
      </right>
      <top style="medium">
        <color theme="4" tint="0.39994506668294322"/>
      </top>
      <bottom style="medium">
        <color theme="4" tint="0.39991454817346722"/>
      </bottom>
      <diagonal/>
    </border>
    <border>
      <left style="thin">
        <color auto="1"/>
      </left>
      <right style="thin">
        <color auto="1"/>
      </right>
      <top style="medium">
        <color theme="3" tint="0.59996337778862885"/>
      </top>
      <bottom style="medium">
        <color theme="4" tint="0.3999755851924192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1" fillId="0" borderId="1" applyNumberFormat="0" applyFill="0" applyAlignment="0" applyProtection="0"/>
  </cellStyleXfs>
  <cellXfs count="56">
    <xf numFmtId="0" fontId="0" fillId="0" borderId="0" xfId="0"/>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 fillId="0" borderId="5" xfId="1" applyBorder="1"/>
    <xf numFmtId="0" fontId="2" fillId="0" borderId="0" xfId="0" applyFont="1"/>
    <xf numFmtId="0" fontId="0" fillId="2" borderId="0" xfId="0" applyFill="1"/>
    <xf numFmtId="0" fontId="0" fillId="3" borderId="0" xfId="0" applyFill="1"/>
    <xf numFmtId="0" fontId="0" fillId="2" borderId="6" xfId="0" applyFill="1" applyBorder="1" applyAlignment="1" applyProtection="1">
      <alignment horizontal="center"/>
      <protection locked="0"/>
    </xf>
    <xf numFmtId="0" fontId="0" fillId="2" borderId="6" xfId="0" applyFill="1" applyBorder="1" applyProtection="1">
      <protection locked="0"/>
    </xf>
    <xf numFmtId="10" fontId="0" fillId="2" borderId="6" xfId="0" applyNumberFormat="1" applyFill="1" applyBorder="1" applyProtection="1">
      <protection locked="0"/>
    </xf>
    <xf numFmtId="0" fontId="6" fillId="2" borderId="6" xfId="0" applyNumberFormat="1" applyFont="1" applyFill="1" applyBorder="1" applyAlignment="1" applyProtection="1">
      <alignment horizontal="center"/>
      <protection locked="0"/>
    </xf>
    <xf numFmtId="0" fontId="5" fillId="0" borderId="0" xfId="0" applyFont="1"/>
    <xf numFmtId="0" fontId="1" fillId="0" borderId="9" xfId="1" applyBorder="1"/>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0" fillId="3" borderId="0" xfId="0" applyFill="1" applyProtection="1"/>
    <xf numFmtId="0" fontId="0" fillId="0" borderId="0" xfId="0" applyFill="1" applyBorder="1" applyProtection="1"/>
    <xf numFmtId="0" fontId="2" fillId="0" borderId="6" xfId="0" applyFont="1" applyBorder="1" applyAlignment="1" applyProtection="1">
      <alignment horizontal="center" vertical="center" textRotation="90" wrapText="1"/>
    </xf>
    <xf numFmtId="0" fontId="2" fillId="0" borderId="0" xfId="0" applyFont="1" applyBorder="1" applyAlignment="1" applyProtection="1">
      <alignment horizontal="center" vertical="center" textRotation="90" wrapText="1"/>
    </xf>
    <xf numFmtId="0" fontId="0" fillId="3" borderId="6" xfId="0" applyFill="1" applyBorder="1" applyAlignment="1" applyProtection="1">
      <alignment horizontal="center" vertical="center"/>
    </xf>
    <xf numFmtId="0" fontId="0" fillId="3" borderId="6" xfId="0" applyFill="1" applyBorder="1" applyProtection="1"/>
    <xf numFmtId="0" fontId="2" fillId="0" borderId="6" xfId="0" applyFont="1" applyBorder="1" applyAlignment="1" applyProtection="1">
      <alignment horizontal="center" vertical="center"/>
    </xf>
    <xf numFmtId="0" fontId="0" fillId="4" borderId="6" xfId="0" applyFill="1" applyBorder="1" applyProtection="1"/>
    <xf numFmtId="0" fontId="2" fillId="0" borderId="6" xfId="0" applyFont="1" applyBorder="1" applyProtection="1"/>
    <xf numFmtId="0" fontId="5" fillId="0" borderId="0" xfId="0" applyFont="1" applyAlignment="1" applyProtection="1">
      <alignment horizontal="center"/>
    </xf>
    <xf numFmtId="0" fontId="3" fillId="0" borderId="0" xfId="0" applyFont="1" applyProtection="1"/>
    <xf numFmtId="0" fontId="0" fillId="0" borderId="7" xfId="0" applyBorder="1" applyAlignment="1" applyProtection="1">
      <alignment shrinkToFit="1"/>
    </xf>
    <xf numFmtId="0" fontId="0" fillId="0" borderId="8" xfId="0" applyBorder="1" applyAlignment="1" applyProtection="1">
      <alignment shrinkToFit="1"/>
    </xf>
    <xf numFmtId="0" fontId="2" fillId="0" borderId="6" xfId="0" applyFont="1" applyBorder="1" applyAlignment="1" applyProtection="1">
      <alignment wrapText="1"/>
    </xf>
    <xf numFmtId="0" fontId="2" fillId="0" borderId="9" xfId="0" applyFont="1" applyFill="1" applyBorder="1" applyAlignment="1" applyProtection="1">
      <alignment wrapText="1"/>
    </xf>
    <xf numFmtId="0" fontId="2" fillId="0" borderId="7" xfId="0" applyFont="1" applyBorder="1" applyAlignment="1" applyProtection="1"/>
    <xf numFmtId="0" fontId="2" fillId="0" borderId="8" xfId="0" applyFont="1" applyBorder="1" applyAlignment="1" applyProtection="1"/>
    <xf numFmtId="165" fontId="0" fillId="3" borderId="6" xfId="0" applyNumberFormat="1" applyFill="1" applyBorder="1" applyAlignment="1" applyProtection="1">
      <alignment horizontal="center"/>
    </xf>
    <xf numFmtId="0" fontId="0" fillId="0" borderId="9" xfId="0" applyFill="1" applyBorder="1" applyProtection="1"/>
    <xf numFmtId="0" fontId="0" fillId="0" borderId="0" xfId="0" applyFill="1" applyProtection="1"/>
    <xf numFmtId="0" fontId="2" fillId="0" borderId="7" xfId="0" applyFont="1" applyBorder="1" applyAlignment="1" applyProtection="1">
      <alignment horizontal="left"/>
    </xf>
    <xf numFmtId="0" fontId="2" fillId="3" borderId="8" xfId="0" applyFont="1" applyFill="1" applyBorder="1" applyAlignment="1" applyProtection="1"/>
    <xf numFmtId="0" fontId="0" fillId="3" borderId="6" xfId="0" applyFill="1" applyBorder="1" applyAlignment="1" applyProtection="1">
      <alignment horizontal="center"/>
    </xf>
    <xf numFmtId="1" fontId="0" fillId="3" borderId="6" xfId="0" applyNumberFormat="1" applyFill="1" applyBorder="1" applyAlignment="1" applyProtection="1">
      <alignment horizontal="center"/>
    </xf>
    <xf numFmtId="164" fontId="0" fillId="3" borderId="6" xfId="0" applyNumberFormat="1" applyFill="1" applyBorder="1" applyAlignment="1" applyProtection="1">
      <alignment horizontal="center"/>
    </xf>
    <xf numFmtId="0" fontId="1" fillId="0" borderId="5" xfId="1" applyBorder="1" applyAlignment="1">
      <alignment horizontal="center"/>
    </xf>
    <xf numFmtId="164" fontId="0" fillId="3" borderId="0" xfId="0" applyNumberFormat="1" applyFill="1" applyProtection="1"/>
    <xf numFmtId="0" fontId="0" fillId="0" borderId="3" xfId="0" applyBorder="1" applyAlignment="1">
      <alignment horizontal="center" vertical="center" wrapText="1"/>
    </xf>
    <xf numFmtId="0" fontId="0" fillId="0" borderId="9" xfId="0" applyBorder="1" applyAlignment="1">
      <alignment horizontal="center" vertical="center" textRotation="90" wrapText="1"/>
    </xf>
    <xf numFmtId="0" fontId="5" fillId="0" borderId="0" xfId="0" applyFont="1" applyAlignment="1">
      <alignment horizontal="center"/>
    </xf>
    <xf numFmtId="0" fontId="5" fillId="0" borderId="0" xfId="0" applyFont="1" applyAlignment="1" applyProtection="1">
      <alignment horizontal="center"/>
    </xf>
    <xf numFmtId="0" fontId="7" fillId="0" borderId="0" xfId="0" applyFont="1" applyAlignment="1" applyProtection="1"/>
    <xf numFmtId="0" fontId="0" fillId="3" borderId="0" xfId="0" applyFill="1" applyAlignment="1" applyProtection="1">
      <alignment horizontal="center"/>
    </xf>
    <xf numFmtId="0" fontId="0" fillId="3" borderId="0" xfId="0" applyFill="1" applyAlignment="1">
      <alignment horizontal="center"/>
    </xf>
  </cellXfs>
  <cellStyles count="2">
    <cellStyle name="Normal" xfId="0" builtinId="0"/>
    <cellStyle name="Titre 3" xfId="1"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Prix de revient réel</c:v>
          </c:tx>
          <c:marker>
            <c:symbol val="none"/>
          </c:marker>
          <c:cat>
            <c:numRef>
              <c:f>Données!$A$10:$A$29</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Calcul!$J$8:$J$27</c:f>
              <c:numCache>
                <c:formatCode>#,##0.00\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Prix de revient de référence</c:v>
          </c:tx>
          <c:marker>
            <c:symbol val="none"/>
          </c:marker>
          <c:cat>
            <c:numRef>
              <c:f>Données!$A$10:$A$29</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Données!$J$10:$J$29</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v>Prix de revient annuel</c:v>
          </c:tx>
          <c:marker>
            <c:symbol val="none"/>
          </c:marker>
          <c:cat>
            <c:numRef>
              <c:f>Données!$A$10:$A$29</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Données!$I$10:$I$29</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v>Prix de revient prévisonnel</c:v>
          </c:tx>
          <c:marker>
            <c:symbol val="none"/>
          </c:marker>
          <c:cat>
            <c:numRef>
              <c:f>Données!$A$10:$A$29</c:f>
              <c:numCache>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Données!$K$10:$K$29</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marker val="1"/>
        <c:smooth val="0"/>
        <c:axId val="90739072"/>
        <c:axId val="90740992"/>
      </c:lineChart>
      <c:catAx>
        <c:axId val="90739072"/>
        <c:scaling>
          <c:orientation val="minMax"/>
        </c:scaling>
        <c:delete val="0"/>
        <c:axPos val="b"/>
        <c:title>
          <c:tx>
            <c:rich>
              <a:bodyPr/>
              <a:lstStyle/>
              <a:p>
                <a:pPr>
                  <a:defRPr/>
                </a:pPr>
                <a:r>
                  <a:rPr lang="fr-FR"/>
                  <a:t>Années</a:t>
                </a:r>
              </a:p>
            </c:rich>
          </c:tx>
          <c:layout>
            <c:manualLayout>
              <c:xMode val="edge"/>
              <c:yMode val="edge"/>
              <c:x val="0.38877027750172005"/>
              <c:y val="0.91370754875081073"/>
            </c:manualLayout>
          </c:layout>
          <c:overlay val="0"/>
        </c:title>
        <c:numFmt formatCode="General" sourceLinked="1"/>
        <c:majorTickMark val="out"/>
        <c:minorTickMark val="none"/>
        <c:tickLblPos val="nextTo"/>
        <c:crossAx val="90740992"/>
        <c:crosses val="autoZero"/>
        <c:auto val="1"/>
        <c:lblAlgn val="ctr"/>
        <c:lblOffset val="100"/>
        <c:tickLblSkip val="1"/>
        <c:noMultiLvlLbl val="0"/>
      </c:catAx>
      <c:valAx>
        <c:axId val="90740992"/>
        <c:scaling>
          <c:orientation val="minMax"/>
        </c:scaling>
        <c:delete val="0"/>
        <c:axPos val="l"/>
        <c:majorGridlines/>
        <c:title>
          <c:tx>
            <c:rich>
              <a:bodyPr rot="-5400000" vert="horz"/>
              <a:lstStyle/>
              <a:p>
                <a:pPr>
                  <a:defRPr/>
                </a:pPr>
                <a:r>
                  <a:rPr lang="en-US"/>
                  <a:t>€/unité</a:t>
                </a:r>
              </a:p>
            </c:rich>
          </c:tx>
          <c:overlay val="0"/>
        </c:title>
        <c:numFmt formatCode="#,##0.00\ &quot;€&quot;" sourceLinked="1"/>
        <c:majorTickMark val="out"/>
        <c:minorTickMark val="none"/>
        <c:tickLblPos val="nextTo"/>
        <c:crossAx val="90739072"/>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85726</xdr:colOff>
      <xdr:row>1</xdr:row>
      <xdr:rowOff>238125</xdr:rowOff>
    </xdr:from>
    <xdr:to>
      <xdr:col>5</xdr:col>
      <xdr:colOff>685801</xdr:colOff>
      <xdr:row>26</xdr:row>
      <xdr:rowOff>9526</xdr:rowOff>
    </xdr:to>
    <xdr:sp macro="" textlink="">
      <xdr:nvSpPr>
        <xdr:cNvPr id="2" name="ZoneTexte 1"/>
        <xdr:cNvSpPr txBox="1"/>
      </xdr:nvSpPr>
      <xdr:spPr>
        <a:xfrm>
          <a:off x="381001" y="571500"/>
          <a:ext cx="5962650" cy="7458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Cette feuille de calcul</a:t>
          </a:r>
          <a:r>
            <a:rPr lang="fr-FR" sz="1100" baseline="0"/>
            <a:t> a été réalisée pour  vous permettre de suivre l'évolution du prix de revient de votre matériel. Elle se destine particulièrement au suivi  des automoteurs mais peut être utilisée pour les matériels attelés.</a:t>
          </a:r>
        </a:p>
        <a:p>
          <a:endParaRPr lang="fr-FR" sz="1100" baseline="0"/>
        </a:p>
        <a:p>
          <a:r>
            <a:rPr lang="fr-FR" sz="1100" baseline="0"/>
            <a:t>Cette démarche d'analyse du prix de revient de votre machine est intéressante pour :</a:t>
          </a:r>
        </a:p>
        <a:p>
          <a:r>
            <a:rPr lang="fr-FR" sz="1100" baseline="0"/>
            <a:t>- valider votre stratégie d'achat </a:t>
          </a:r>
        </a:p>
        <a:p>
          <a:r>
            <a:rPr lang="fr-FR" sz="1100" baseline="0"/>
            <a:t>- déclencher un renouvellement</a:t>
          </a:r>
        </a:p>
        <a:p>
          <a:endParaRPr lang="fr-FR" sz="1100" baseline="0"/>
        </a:p>
        <a:p>
          <a:r>
            <a:rPr lang="fr-FR" sz="1100" baseline="0"/>
            <a:t>On distingue plusieurs nuances de prix de revient  :</a:t>
          </a:r>
        </a:p>
        <a:p>
          <a:endParaRPr lang="fr-FR" sz="1100" baseline="0"/>
        </a:p>
        <a:p>
          <a:r>
            <a:rPr lang="fr-FR" sz="1100" baseline="0"/>
            <a:t>- </a:t>
          </a:r>
          <a:r>
            <a:rPr lang="fr-FR" sz="1100" b="1" baseline="0"/>
            <a:t>le prix de revient "annuel ": </a:t>
          </a:r>
          <a:r>
            <a:rPr lang="fr-FR" sz="1100" baseline="0"/>
            <a:t>il ne vaut que pour l'année qui vient de de s'écouler. Il prend  en compte vos dépenses de l'année. La dépréciation est calculée avec la  valeur début et fin d'année. Il  peut être amené à fluctuer  de façon importante selon les années.</a:t>
          </a:r>
        </a:p>
        <a:p>
          <a:endParaRPr lang="fr-FR" sz="1100" baseline="0"/>
        </a:p>
        <a:p>
          <a:r>
            <a:rPr lang="fr-FR" sz="1100" baseline="0"/>
            <a:t>- </a:t>
          </a:r>
          <a:r>
            <a:rPr lang="fr-FR" sz="1100" b="1" baseline="0"/>
            <a:t>Le prix de revient  "réel"  </a:t>
          </a:r>
          <a:r>
            <a:rPr lang="fr-FR" sz="1100" baseline="0"/>
            <a:t>:  C'est un point de repère intéressant car il traduit ce que vous a réellement coûté le matériel entre le moment où vous l'avez acheté et si vous le vendiez aujourd'hui. Il peut vous aider à  déclencher un renouvellement  .</a:t>
          </a:r>
        </a:p>
        <a:p>
          <a:endParaRPr lang="fr-FR" sz="1100" baseline="0"/>
        </a:p>
        <a:p>
          <a:r>
            <a:rPr lang="fr-FR" sz="1100" baseline="0"/>
            <a:t>- </a:t>
          </a:r>
          <a:r>
            <a:rPr lang="fr-FR" sz="1100" b="1" baseline="0"/>
            <a:t>Le prix de revient prévisionnel </a:t>
          </a:r>
          <a:r>
            <a:rPr lang="fr-FR" sz="1100" baseline="0"/>
            <a:t>: c'est le prix de revient  estimé de votre matériel entre le moment où vous l'avez acheté et le jour où vous le revendrez (d'où la notion de prévisionnel). Normalement calculé avant l'achat de la machine, il constitue un repère pour définir sa stratégie d'achat (individuelle ou collective). C'est la valeur  repère que vous devez utiliser pour facturer les prestations de service réalisées avec ce matériel. </a:t>
          </a:r>
        </a:p>
        <a:p>
          <a:r>
            <a:rPr lang="fr-FR" sz="1100" baseline="0"/>
            <a:t>Vous pouvez le calculer avec notre outils  "calculez le coût d'utilisation de votre matériel " disponible dans la rubrique "agro-équipements" de  notre site internet  www.loiret.chambagri.fr.</a:t>
          </a:r>
        </a:p>
        <a:p>
          <a:endParaRPr lang="fr-FR" sz="1100" baseline="0"/>
        </a:p>
        <a:p>
          <a:r>
            <a:rPr lang="fr-FR" sz="1100" b="1" baseline="0"/>
            <a:t>- Le prix de revient de référence </a:t>
          </a:r>
          <a:r>
            <a:rPr lang="fr-FR" sz="1100" baseline="0"/>
            <a:t>: il peut être un objectif à atteindre ou un seuil à ne pas dépasser. Cela peut être le  tarif d'une CUMA, de location ou d'un entrepreneur . Attention : comparer des valeurs comparables notamment  sur la prise en compte ou non du coût carburant et de la main d'oeuvre.</a:t>
          </a:r>
        </a:p>
        <a:p>
          <a:endParaRPr lang="fr-FR" sz="1100" baseline="0"/>
        </a:p>
        <a:p>
          <a:pPr algn="ctr"/>
          <a:r>
            <a:rPr lang="fr-FR" sz="1100" b="1" baseline="0"/>
            <a:t>Comment utiliser cet outil ?</a:t>
          </a:r>
        </a:p>
        <a:p>
          <a:endParaRPr lang="fr-FR" sz="1100"/>
        </a:p>
        <a:p>
          <a:r>
            <a:rPr lang="fr-FR" sz="1100" u="sng"/>
            <a:t>Dans la feuille "Données"</a:t>
          </a:r>
        </a:p>
        <a:p>
          <a:r>
            <a:rPr lang="fr-FR" sz="1100"/>
            <a:t>Enregistrez, au fur et à mesure des années, </a:t>
          </a:r>
          <a:r>
            <a:rPr lang="fr-FR" sz="1100" baseline="0"/>
            <a:t> en €/an :</a:t>
          </a:r>
        </a:p>
        <a:p>
          <a:r>
            <a:rPr lang="fr-FR" sz="1100" baseline="0"/>
            <a:t>- les valeurs du matériel sur le marché de l'occasion de début et fin d'année (nécessaire pour le calcul de la dépréciation et des frais financières) --&gt; à estimer à partir des annonces d'occasion.</a:t>
          </a:r>
        </a:p>
        <a:p>
          <a:r>
            <a:rPr lang="fr-FR" sz="1100" baseline="0"/>
            <a:t>- vos valeurs annuelles d'assurance, d'entretien/réparation</a:t>
          </a:r>
        </a:p>
        <a:p>
          <a:r>
            <a:rPr lang="fr-FR" sz="1100" baseline="0"/>
            <a:t>- le coût annuel du carburant. </a:t>
          </a:r>
        </a:p>
        <a:p>
          <a:r>
            <a:rPr lang="fr-FR" sz="1100" baseline="0"/>
            <a:t>- le coût des grosses réparation type pneu, grosse intervention transmission ou moteur. Amortissez les sur plusieurs années. N'oubliez pas de les reporter les années suivantes.</a:t>
          </a:r>
        </a:p>
        <a:p>
          <a:r>
            <a:rPr lang="fr-FR" sz="1100" baseline="0"/>
            <a:t>- Le nombre d'unités (heures, hectares, voyage, ou unités...) réalisées dans l'année</a:t>
          </a:r>
          <a:endParaRPr lang="fr-FR" sz="1100"/>
        </a:p>
        <a:p>
          <a:endParaRPr lang="fr-FR" sz="1100"/>
        </a:p>
        <a:p>
          <a:r>
            <a:rPr lang="fr-FR" sz="1100" u="sng"/>
            <a:t>Dans la feuille "Calcul"</a:t>
          </a:r>
        </a:p>
        <a:p>
          <a:r>
            <a:rPr lang="fr-FR" sz="1100"/>
            <a:t>Saisissez l'année dans la  laquelle vous</a:t>
          </a:r>
          <a:r>
            <a:rPr lang="fr-FR" sz="1100" baseline="0"/>
            <a:t> êtes aujourd'hui. Si votre matériel a été acquis en fin d'année, il peut être judicieux  de mentionner  une année d'achat  supérieure d'1 an.</a:t>
          </a:r>
          <a:endParaRPr lang="fr-FR" sz="1100"/>
        </a:p>
        <a:p>
          <a:endParaRPr lang="fr-FR" sz="1100"/>
        </a:p>
        <a:p>
          <a:r>
            <a:rPr lang="fr-FR" sz="1100"/>
            <a:t>Sur le graphique, observez  la fluctuation du prix de revient annuel et le niveau d</a:t>
          </a:r>
          <a:r>
            <a:rPr lang="fr-FR" sz="1100" baseline="0"/>
            <a:t>u prix de revient réel par rapport </a:t>
          </a:r>
          <a:r>
            <a:rPr lang="fr-FR" sz="1100"/>
            <a:t> à vos objectifs.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209549</xdr:colOff>
      <xdr:row>22</xdr:row>
      <xdr:rowOff>28575</xdr:rowOff>
    </xdr:from>
    <xdr:to>
      <xdr:col>7</xdr:col>
      <xdr:colOff>295274</xdr:colOff>
      <xdr:row>43</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tabSelected="1" workbookViewId="0">
      <selection activeCell="F40" sqref="F40"/>
    </sheetView>
  </sheetViews>
  <sheetFormatPr baseColWidth="10" defaultColWidth="0" defaultRowHeight="15" zeroHeight="1" x14ac:dyDescent="0.25"/>
  <cols>
    <col min="1" max="1" width="4.42578125" customWidth="1"/>
    <col min="2" max="2" width="23.42578125" customWidth="1"/>
    <col min="3" max="3" width="23" customWidth="1"/>
    <col min="4" max="4" width="22.5703125" customWidth="1"/>
    <col min="5" max="6" width="11.42578125" customWidth="1"/>
    <col min="7" max="16384" width="11.42578125" hidden="1"/>
  </cols>
  <sheetData>
    <row r="1" spans="2:6" ht="26.25" x14ac:dyDescent="0.4">
      <c r="B1" s="51" t="s">
        <v>0</v>
      </c>
      <c r="C1" s="51"/>
      <c r="D1" s="51"/>
      <c r="E1" s="51"/>
      <c r="F1" s="51"/>
    </row>
    <row r="2" spans="2:6" ht="245.25" customHeight="1"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x14ac:dyDescent="0.25"/>
    <row r="12" spans="2:6" x14ac:dyDescent="0.25"/>
    <row r="13" spans="2:6" x14ac:dyDescent="0.25"/>
    <row r="14" spans="2:6" x14ac:dyDescent="0.25"/>
    <row r="15" spans="2:6" x14ac:dyDescent="0.25">
      <c r="B15" s="10"/>
    </row>
    <row r="16" spans="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ht="26.25" x14ac:dyDescent="0.4">
      <c r="C37" s="17" t="s">
        <v>46</v>
      </c>
    </row>
    <row r="38" spans="2:5" x14ac:dyDescent="0.25"/>
    <row r="39" spans="2:5" ht="15.75" thickBot="1" x14ac:dyDescent="0.3"/>
    <row r="40" spans="2:5" ht="15.75" thickBot="1" x14ac:dyDescent="0.3">
      <c r="B40" s="9"/>
      <c r="C40" s="47" t="s">
        <v>7</v>
      </c>
      <c r="D40" s="47" t="s">
        <v>44</v>
      </c>
      <c r="E40" s="18"/>
    </row>
    <row r="41" spans="2:5" ht="60.75" thickBot="1" x14ac:dyDescent="0.3">
      <c r="B41" s="6" t="s">
        <v>1</v>
      </c>
      <c r="C41" s="1" t="s">
        <v>8</v>
      </c>
      <c r="D41" s="1" t="s">
        <v>49</v>
      </c>
      <c r="E41" s="50"/>
    </row>
    <row r="42" spans="2:5" ht="60.75" thickBot="1" x14ac:dyDescent="0.3">
      <c r="B42" s="7" t="s">
        <v>2</v>
      </c>
      <c r="C42" s="2" t="s">
        <v>9</v>
      </c>
      <c r="D42" s="2" t="s">
        <v>48</v>
      </c>
      <c r="E42" s="50"/>
    </row>
    <row r="43" spans="2:5" ht="15.75" thickBot="1" x14ac:dyDescent="0.3">
      <c r="B43" s="7" t="s">
        <v>3</v>
      </c>
      <c r="C43" s="2" t="s">
        <v>10</v>
      </c>
      <c r="D43" s="49" t="s">
        <v>15</v>
      </c>
      <c r="E43" s="50"/>
    </row>
    <row r="44" spans="2:5" ht="30.75" thickBot="1" x14ac:dyDescent="0.3">
      <c r="B44" s="7" t="s">
        <v>12</v>
      </c>
      <c r="C44" s="2" t="s">
        <v>11</v>
      </c>
      <c r="D44" s="49"/>
      <c r="E44" s="50"/>
    </row>
    <row r="45" spans="2:5" ht="15.75" thickBot="1" x14ac:dyDescent="0.3">
      <c r="B45" s="7" t="s">
        <v>4</v>
      </c>
      <c r="C45" s="2" t="s">
        <v>10</v>
      </c>
      <c r="D45" s="49"/>
      <c r="E45" s="50"/>
    </row>
    <row r="46" spans="2:5" ht="15.75" thickBot="1" x14ac:dyDescent="0.3">
      <c r="B46" s="7" t="s">
        <v>22</v>
      </c>
      <c r="C46" s="2" t="s">
        <v>14</v>
      </c>
      <c r="D46" s="49"/>
      <c r="E46" s="50"/>
    </row>
    <row r="47" spans="2:5" ht="15.75" thickBot="1" x14ac:dyDescent="0.3">
      <c r="B47" s="8" t="s">
        <v>16</v>
      </c>
      <c r="C47" s="5"/>
      <c r="D47" s="5"/>
      <c r="E47" s="50"/>
    </row>
    <row r="48" spans="2:5" x14ac:dyDescent="0.25">
      <c r="B48" s="3"/>
      <c r="C48" s="4"/>
      <c r="D48" s="4"/>
      <c r="E48" s="4"/>
    </row>
    <row r="49" spans="2:2" x14ac:dyDescent="0.25">
      <c r="B49" t="s">
        <v>13</v>
      </c>
    </row>
    <row r="50" spans="2:2" x14ac:dyDescent="0.25">
      <c r="B50" t="s">
        <v>47</v>
      </c>
    </row>
    <row r="51" spans="2:2" x14ac:dyDescent="0.25">
      <c r="B51" t="s">
        <v>51</v>
      </c>
    </row>
    <row r="52" spans="2:2" x14ac:dyDescent="0.25">
      <c r="B52" t="s">
        <v>52</v>
      </c>
    </row>
    <row r="53" spans="2:2" x14ac:dyDescent="0.25"/>
    <row r="54" spans="2:2" x14ac:dyDescent="0.25"/>
    <row r="55" spans="2:2" x14ac:dyDescent="0.25"/>
    <row r="56" spans="2:2" x14ac:dyDescent="0.25"/>
    <row r="57" spans="2:2" x14ac:dyDescent="0.25"/>
    <row r="58" spans="2:2" x14ac:dyDescent="0.25"/>
    <row r="59" spans="2:2" x14ac:dyDescent="0.25"/>
    <row r="60" spans="2:2" x14ac:dyDescent="0.25"/>
    <row r="61" spans="2:2" x14ac:dyDescent="0.25"/>
    <row r="62" spans="2:2" x14ac:dyDescent="0.25"/>
    <row r="63" spans="2:2" x14ac:dyDescent="0.25"/>
    <row r="64" spans="2: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sheetProtection password="D030" sheet="1" objects="1" scenarios="1"/>
  <mergeCells count="3">
    <mergeCell ref="D43:D46"/>
    <mergeCell ref="E41:E47"/>
    <mergeCell ref="B1:F1"/>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election activeCell="D4" sqref="D4"/>
    </sheetView>
  </sheetViews>
  <sheetFormatPr baseColWidth="10" defaultColWidth="0" defaultRowHeight="15" zeroHeight="1" x14ac:dyDescent="0.25"/>
  <cols>
    <col min="1" max="1" width="9.28515625" style="19" customWidth="1"/>
    <col min="2" max="3" width="8.7109375" style="19" customWidth="1"/>
    <col min="4" max="4" width="8" style="19" customWidth="1"/>
    <col min="5" max="9" width="8.7109375" style="19" customWidth="1"/>
    <col min="10" max="10" width="7" style="19" customWidth="1"/>
    <col min="11" max="11" width="8.140625" style="19" customWidth="1"/>
    <col min="12" max="16" width="0" style="19" hidden="1" customWidth="1"/>
    <col min="17" max="16384" width="11.42578125" style="19" hidden="1"/>
  </cols>
  <sheetData>
    <row r="1" spans="1:16" ht="26.25" x14ac:dyDescent="0.4">
      <c r="A1" s="52" t="s">
        <v>17</v>
      </c>
      <c r="B1" s="52"/>
      <c r="C1" s="52"/>
      <c r="D1" s="52"/>
      <c r="E1" s="52"/>
      <c r="F1" s="52"/>
      <c r="G1" s="52"/>
      <c r="H1" s="52"/>
      <c r="I1" s="53"/>
      <c r="J1" s="53"/>
      <c r="K1" s="53"/>
    </row>
    <row r="2" spans="1:16" x14ac:dyDescent="0.25"/>
    <row r="3" spans="1:16" x14ac:dyDescent="0.25">
      <c r="A3" s="19" t="s">
        <v>41</v>
      </c>
      <c r="D3" s="13"/>
      <c r="F3" s="19" t="s">
        <v>42</v>
      </c>
      <c r="H3" s="15"/>
    </row>
    <row r="4" spans="1:16" x14ac:dyDescent="0.25">
      <c r="A4" s="19" t="s">
        <v>19</v>
      </c>
      <c r="C4" s="20"/>
      <c r="D4" s="13"/>
      <c r="F4" s="19" t="s">
        <v>25</v>
      </c>
      <c r="H4" s="14"/>
    </row>
    <row r="5" spans="1:16" x14ac:dyDescent="0.25">
      <c r="C5" s="20"/>
      <c r="D5" s="21"/>
      <c r="H5" s="23"/>
    </row>
    <row r="6" spans="1:16" x14ac:dyDescent="0.25">
      <c r="A6" s="19" t="s">
        <v>38</v>
      </c>
      <c r="C6" s="20"/>
      <c r="D6" s="21"/>
      <c r="G6" s="14"/>
      <c r="H6" s="21" t="s">
        <v>40</v>
      </c>
      <c r="I6" s="22">
        <f>D3</f>
        <v>0</v>
      </c>
    </row>
    <row r="7" spans="1:16" x14ac:dyDescent="0.25">
      <c r="A7" s="19" t="s">
        <v>37</v>
      </c>
      <c r="C7" s="20"/>
      <c r="D7" s="21"/>
      <c r="G7" s="14"/>
      <c r="H7" s="21" t="s">
        <v>40</v>
      </c>
      <c r="I7" s="22">
        <f>D3</f>
        <v>0</v>
      </c>
    </row>
    <row r="8" spans="1:16" x14ac:dyDescent="0.25">
      <c r="C8" s="20"/>
      <c r="D8" s="23"/>
    </row>
    <row r="9" spans="1:16" ht="116.25" customHeight="1" x14ac:dyDescent="0.25">
      <c r="A9" s="24" t="s">
        <v>18</v>
      </c>
      <c r="B9" s="24" t="s">
        <v>26</v>
      </c>
      <c r="C9" s="24" t="s">
        <v>27</v>
      </c>
      <c r="D9" s="24" t="s">
        <v>28</v>
      </c>
      <c r="E9" s="24" t="s">
        <v>29</v>
      </c>
      <c r="F9" s="24" t="s">
        <v>30</v>
      </c>
      <c r="G9" s="24" t="s">
        <v>39</v>
      </c>
      <c r="H9" s="24" t="s">
        <v>31</v>
      </c>
      <c r="I9" s="24" t="s">
        <v>7</v>
      </c>
      <c r="J9" s="24" t="s">
        <v>36</v>
      </c>
      <c r="K9" s="24" t="s">
        <v>35</v>
      </c>
      <c r="P9" s="25"/>
    </row>
    <row r="10" spans="1:16" x14ac:dyDescent="0.25">
      <c r="A10" s="26">
        <f>H4</f>
        <v>0</v>
      </c>
      <c r="B10" s="14"/>
      <c r="C10" s="14"/>
      <c r="D10" s="14"/>
      <c r="E10" s="14"/>
      <c r="F10" s="14"/>
      <c r="G10" s="14"/>
      <c r="H10" s="14"/>
      <c r="I10" s="27" t="e">
        <f>((B10-C10)+(B10*$H$3)+D10+E10+F10+G10)/H10</f>
        <v>#DIV/0!</v>
      </c>
      <c r="J10" s="27">
        <f>G6</f>
        <v>0</v>
      </c>
      <c r="K10" s="27">
        <f>G7</f>
        <v>0</v>
      </c>
    </row>
    <row r="11" spans="1:16" x14ac:dyDescent="0.25">
      <c r="A11" s="26">
        <f>A10+1</f>
        <v>1</v>
      </c>
      <c r="B11" s="14"/>
      <c r="C11" s="14"/>
      <c r="D11" s="14"/>
      <c r="E11" s="14"/>
      <c r="F11" s="14"/>
      <c r="G11" s="14"/>
      <c r="H11" s="14"/>
      <c r="I11" s="27" t="e">
        <f t="shared" ref="I11:I29" si="0">((B11-C11)+(B11*$H$3)+D11+E11+F11+G11)/H11</f>
        <v>#DIV/0!</v>
      </c>
      <c r="J11" s="27">
        <f>G6</f>
        <v>0</v>
      </c>
      <c r="K11" s="27">
        <f>G7</f>
        <v>0</v>
      </c>
    </row>
    <row r="12" spans="1:16" x14ac:dyDescent="0.25">
      <c r="A12" s="26">
        <f t="shared" ref="A12:A29" si="1">A11+1</f>
        <v>2</v>
      </c>
      <c r="B12" s="14"/>
      <c r="C12" s="14"/>
      <c r="D12" s="14"/>
      <c r="E12" s="14"/>
      <c r="F12" s="14"/>
      <c r="G12" s="14"/>
      <c r="H12" s="14"/>
      <c r="I12" s="27" t="e">
        <f t="shared" si="0"/>
        <v>#DIV/0!</v>
      </c>
      <c r="J12" s="27">
        <f>G6</f>
        <v>0</v>
      </c>
      <c r="K12" s="27">
        <f>G7</f>
        <v>0</v>
      </c>
    </row>
    <row r="13" spans="1:16" x14ac:dyDescent="0.25">
      <c r="A13" s="26">
        <f t="shared" si="1"/>
        <v>3</v>
      </c>
      <c r="B13" s="14"/>
      <c r="C13" s="14"/>
      <c r="D13" s="14"/>
      <c r="E13" s="14"/>
      <c r="F13" s="14"/>
      <c r="G13" s="14"/>
      <c r="H13" s="14"/>
      <c r="I13" s="27" t="e">
        <f t="shared" si="0"/>
        <v>#DIV/0!</v>
      </c>
      <c r="J13" s="27">
        <f>G6</f>
        <v>0</v>
      </c>
      <c r="K13" s="27">
        <f>G7</f>
        <v>0</v>
      </c>
    </row>
    <row r="14" spans="1:16" x14ac:dyDescent="0.25">
      <c r="A14" s="26">
        <f t="shared" si="1"/>
        <v>4</v>
      </c>
      <c r="B14" s="14"/>
      <c r="C14" s="14"/>
      <c r="D14" s="14"/>
      <c r="E14" s="14"/>
      <c r="F14" s="14"/>
      <c r="G14" s="14"/>
      <c r="H14" s="14"/>
      <c r="I14" s="27" t="e">
        <f t="shared" si="0"/>
        <v>#DIV/0!</v>
      </c>
      <c r="J14" s="27">
        <f>G6</f>
        <v>0</v>
      </c>
      <c r="K14" s="27">
        <f>G7</f>
        <v>0</v>
      </c>
    </row>
    <row r="15" spans="1:16" x14ac:dyDescent="0.25">
      <c r="A15" s="26">
        <f t="shared" si="1"/>
        <v>5</v>
      </c>
      <c r="B15" s="14">
        <v>1000</v>
      </c>
      <c r="C15" s="14">
        <v>500</v>
      </c>
      <c r="D15" s="14"/>
      <c r="E15" s="14"/>
      <c r="F15" s="14"/>
      <c r="G15" s="14"/>
      <c r="H15" s="14"/>
      <c r="I15" s="27" t="e">
        <f t="shared" si="0"/>
        <v>#DIV/0!</v>
      </c>
      <c r="J15" s="27">
        <f>G6</f>
        <v>0</v>
      </c>
      <c r="K15" s="27">
        <f>G7</f>
        <v>0</v>
      </c>
    </row>
    <row r="16" spans="1:16" x14ac:dyDescent="0.25">
      <c r="A16" s="26">
        <f t="shared" si="1"/>
        <v>6</v>
      </c>
      <c r="B16" s="14"/>
      <c r="C16" s="14"/>
      <c r="D16" s="14"/>
      <c r="E16" s="14"/>
      <c r="F16" s="14"/>
      <c r="G16" s="14"/>
      <c r="H16" s="14"/>
      <c r="I16" s="27" t="e">
        <f t="shared" si="0"/>
        <v>#DIV/0!</v>
      </c>
      <c r="J16" s="27">
        <f>G6</f>
        <v>0</v>
      </c>
      <c r="K16" s="27">
        <f>G7</f>
        <v>0</v>
      </c>
    </row>
    <row r="17" spans="1:11" x14ac:dyDescent="0.25">
      <c r="A17" s="26">
        <f t="shared" si="1"/>
        <v>7</v>
      </c>
      <c r="B17" s="14"/>
      <c r="C17" s="14"/>
      <c r="D17" s="14"/>
      <c r="E17" s="14"/>
      <c r="F17" s="14"/>
      <c r="G17" s="14"/>
      <c r="H17" s="14"/>
      <c r="I17" s="27" t="e">
        <f t="shared" si="0"/>
        <v>#DIV/0!</v>
      </c>
      <c r="J17" s="27">
        <f>G6</f>
        <v>0</v>
      </c>
      <c r="K17" s="27">
        <f>G7</f>
        <v>0</v>
      </c>
    </row>
    <row r="18" spans="1:11" x14ac:dyDescent="0.25">
      <c r="A18" s="26">
        <f t="shared" si="1"/>
        <v>8</v>
      </c>
      <c r="B18" s="14"/>
      <c r="C18" s="14"/>
      <c r="D18" s="14"/>
      <c r="E18" s="14"/>
      <c r="F18" s="14"/>
      <c r="G18" s="14"/>
      <c r="H18" s="14"/>
      <c r="I18" s="27" t="e">
        <f t="shared" si="0"/>
        <v>#DIV/0!</v>
      </c>
      <c r="J18" s="27">
        <f>G6</f>
        <v>0</v>
      </c>
      <c r="K18" s="27">
        <f>G7</f>
        <v>0</v>
      </c>
    </row>
    <row r="19" spans="1:11" x14ac:dyDescent="0.25">
      <c r="A19" s="26">
        <f t="shared" si="1"/>
        <v>9</v>
      </c>
      <c r="B19" s="14"/>
      <c r="C19" s="14"/>
      <c r="D19" s="14"/>
      <c r="E19" s="14"/>
      <c r="F19" s="14"/>
      <c r="G19" s="14"/>
      <c r="H19" s="14"/>
      <c r="I19" s="27" t="e">
        <f t="shared" si="0"/>
        <v>#DIV/0!</v>
      </c>
      <c r="J19" s="27">
        <f>G6</f>
        <v>0</v>
      </c>
      <c r="K19" s="27">
        <f>G7</f>
        <v>0</v>
      </c>
    </row>
    <row r="20" spans="1:11" x14ac:dyDescent="0.25">
      <c r="A20" s="26">
        <f t="shared" si="1"/>
        <v>10</v>
      </c>
      <c r="B20" s="14"/>
      <c r="C20" s="14"/>
      <c r="D20" s="14"/>
      <c r="E20" s="14"/>
      <c r="F20" s="14"/>
      <c r="G20" s="14"/>
      <c r="H20" s="14"/>
      <c r="I20" s="27" t="e">
        <f t="shared" si="0"/>
        <v>#DIV/0!</v>
      </c>
      <c r="J20" s="27">
        <f>G6</f>
        <v>0</v>
      </c>
      <c r="K20" s="27">
        <f>G7</f>
        <v>0</v>
      </c>
    </row>
    <row r="21" spans="1:11" x14ac:dyDescent="0.25">
      <c r="A21" s="26">
        <f t="shared" si="1"/>
        <v>11</v>
      </c>
      <c r="B21" s="14"/>
      <c r="C21" s="14"/>
      <c r="D21" s="14"/>
      <c r="E21" s="14"/>
      <c r="F21" s="14"/>
      <c r="G21" s="14"/>
      <c r="H21" s="14"/>
      <c r="I21" s="27" t="e">
        <f t="shared" si="0"/>
        <v>#DIV/0!</v>
      </c>
      <c r="J21" s="27">
        <f>G6</f>
        <v>0</v>
      </c>
      <c r="K21" s="27">
        <f>G7</f>
        <v>0</v>
      </c>
    </row>
    <row r="22" spans="1:11" x14ac:dyDescent="0.25">
      <c r="A22" s="26">
        <f t="shared" si="1"/>
        <v>12</v>
      </c>
      <c r="B22" s="14"/>
      <c r="C22" s="14"/>
      <c r="D22" s="14"/>
      <c r="E22" s="14"/>
      <c r="F22" s="14"/>
      <c r="G22" s="14"/>
      <c r="H22" s="14"/>
      <c r="I22" s="27" t="e">
        <f t="shared" si="0"/>
        <v>#DIV/0!</v>
      </c>
      <c r="J22" s="27">
        <f>G6</f>
        <v>0</v>
      </c>
      <c r="K22" s="27">
        <f>G7</f>
        <v>0</v>
      </c>
    </row>
    <row r="23" spans="1:11" x14ac:dyDescent="0.25">
      <c r="A23" s="26">
        <f t="shared" si="1"/>
        <v>13</v>
      </c>
      <c r="B23" s="14"/>
      <c r="C23" s="14"/>
      <c r="D23" s="14"/>
      <c r="E23" s="14"/>
      <c r="F23" s="14"/>
      <c r="G23" s="14"/>
      <c r="H23" s="14"/>
      <c r="I23" s="27" t="e">
        <f t="shared" si="0"/>
        <v>#DIV/0!</v>
      </c>
      <c r="J23" s="27">
        <f>G6</f>
        <v>0</v>
      </c>
      <c r="K23" s="27">
        <f>G7</f>
        <v>0</v>
      </c>
    </row>
    <row r="24" spans="1:11" x14ac:dyDescent="0.25">
      <c r="A24" s="26">
        <f t="shared" si="1"/>
        <v>14</v>
      </c>
      <c r="B24" s="14"/>
      <c r="C24" s="14"/>
      <c r="D24" s="14"/>
      <c r="E24" s="14"/>
      <c r="F24" s="14"/>
      <c r="G24" s="14"/>
      <c r="H24" s="14"/>
      <c r="I24" s="27" t="e">
        <f t="shared" si="0"/>
        <v>#DIV/0!</v>
      </c>
      <c r="J24" s="27">
        <f>G6</f>
        <v>0</v>
      </c>
      <c r="K24" s="27">
        <f>G7</f>
        <v>0</v>
      </c>
    </row>
    <row r="25" spans="1:11" x14ac:dyDescent="0.25">
      <c r="A25" s="26">
        <f t="shared" si="1"/>
        <v>15</v>
      </c>
      <c r="B25" s="14"/>
      <c r="C25" s="14"/>
      <c r="D25" s="14"/>
      <c r="E25" s="14"/>
      <c r="F25" s="14"/>
      <c r="G25" s="14"/>
      <c r="H25" s="14"/>
      <c r="I25" s="27" t="e">
        <f t="shared" si="0"/>
        <v>#DIV/0!</v>
      </c>
      <c r="J25" s="27">
        <f>G6</f>
        <v>0</v>
      </c>
      <c r="K25" s="27">
        <f>G7</f>
        <v>0</v>
      </c>
    </row>
    <row r="26" spans="1:11" x14ac:dyDescent="0.25">
      <c r="A26" s="26">
        <f t="shared" si="1"/>
        <v>16</v>
      </c>
      <c r="B26" s="14"/>
      <c r="C26" s="14"/>
      <c r="D26" s="14"/>
      <c r="E26" s="14"/>
      <c r="F26" s="14"/>
      <c r="G26" s="14"/>
      <c r="H26" s="14"/>
      <c r="I26" s="27" t="e">
        <f t="shared" si="0"/>
        <v>#DIV/0!</v>
      </c>
      <c r="J26" s="27">
        <f>G6</f>
        <v>0</v>
      </c>
      <c r="K26" s="27">
        <f>G7</f>
        <v>0</v>
      </c>
    </row>
    <row r="27" spans="1:11" x14ac:dyDescent="0.25">
      <c r="A27" s="26">
        <f t="shared" si="1"/>
        <v>17</v>
      </c>
      <c r="B27" s="14"/>
      <c r="C27" s="14"/>
      <c r="D27" s="14"/>
      <c r="E27" s="14"/>
      <c r="F27" s="14"/>
      <c r="G27" s="14"/>
      <c r="H27" s="14"/>
      <c r="I27" s="27" t="e">
        <f t="shared" si="0"/>
        <v>#DIV/0!</v>
      </c>
      <c r="J27" s="27">
        <f>G6</f>
        <v>0</v>
      </c>
      <c r="K27" s="27">
        <f>G7</f>
        <v>0</v>
      </c>
    </row>
    <row r="28" spans="1:11" x14ac:dyDescent="0.25">
      <c r="A28" s="26">
        <f t="shared" si="1"/>
        <v>18</v>
      </c>
      <c r="B28" s="14"/>
      <c r="C28" s="14"/>
      <c r="D28" s="14"/>
      <c r="E28" s="14"/>
      <c r="F28" s="14"/>
      <c r="G28" s="14"/>
      <c r="H28" s="14"/>
      <c r="I28" s="27" t="e">
        <f t="shared" si="0"/>
        <v>#DIV/0!</v>
      </c>
      <c r="J28" s="27">
        <f>G6</f>
        <v>0</v>
      </c>
      <c r="K28" s="27">
        <f>G7</f>
        <v>0</v>
      </c>
    </row>
    <row r="29" spans="1:11" x14ac:dyDescent="0.25">
      <c r="A29" s="26">
        <f t="shared" si="1"/>
        <v>19</v>
      </c>
      <c r="B29" s="14"/>
      <c r="C29" s="14"/>
      <c r="D29" s="14"/>
      <c r="E29" s="14"/>
      <c r="F29" s="14"/>
      <c r="G29" s="14"/>
      <c r="H29" s="14"/>
      <c r="I29" s="27" t="e">
        <f t="shared" si="0"/>
        <v>#DIV/0!</v>
      </c>
      <c r="J29" s="27">
        <f>G6</f>
        <v>0</v>
      </c>
      <c r="K29" s="27">
        <f>G7</f>
        <v>0</v>
      </c>
    </row>
    <row r="30" spans="1:11" x14ac:dyDescent="0.25">
      <c r="A30" s="28" t="s">
        <v>16</v>
      </c>
      <c r="B30" s="29"/>
      <c r="C30" s="29"/>
      <c r="D30" s="27">
        <f>SUM(D10:D29)</f>
        <v>0</v>
      </c>
      <c r="E30" s="27">
        <f>SUM(E10:E29)</f>
        <v>0</v>
      </c>
      <c r="F30" s="27">
        <f>SUM(F10:F29)</f>
        <v>0</v>
      </c>
      <c r="G30" s="27">
        <f>SUM(G10:G29)</f>
        <v>0</v>
      </c>
      <c r="H30" s="27">
        <f>SUM(H10:H29)</f>
        <v>0</v>
      </c>
      <c r="I30" s="29"/>
      <c r="J30" s="29"/>
      <c r="K30" s="29"/>
    </row>
    <row r="31" spans="1:11" x14ac:dyDescent="0.25">
      <c r="A31" s="30" t="s">
        <v>32</v>
      </c>
      <c r="B31" s="29"/>
      <c r="C31" s="29"/>
      <c r="D31" s="27" t="e">
        <f>AVERAGE(D10:D28)</f>
        <v>#DIV/0!</v>
      </c>
      <c r="E31" s="27" t="e">
        <f>AVERAGE(E10:E29)</f>
        <v>#DIV/0!</v>
      </c>
      <c r="F31" s="27" t="e">
        <f>AVERAGE(F10:F29)</f>
        <v>#DIV/0!</v>
      </c>
      <c r="G31" s="27" t="e">
        <f>AVERAGE(G10:G29)</f>
        <v>#DIV/0!</v>
      </c>
      <c r="H31" s="27" t="e">
        <f>AVERAGE(H10:H29)</f>
        <v>#DIV/0!</v>
      </c>
      <c r="I31" s="29"/>
      <c r="J31" s="29"/>
      <c r="K31" s="29"/>
    </row>
    <row r="32" spans="1:11" x14ac:dyDescent="0.25"/>
    <row r="33" spans="4:5" x14ac:dyDescent="0.25"/>
    <row r="34" spans="4:5" x14ac:dyDescent="0.25"/>
    <row r="35" spans="4:5" x14ac:dyDescent="0.25">
      <c r="D35" s="11"/>
      <c r="E35" t="s">
        <v>50</v>
      </c>
    </row>
    <row r="36" spans="4:5" x14ac:dyDescent="0.25">
      <c r="D36" s="12"/>
      <c r="E36" t="s">
        <v>43</v>
      </c>
    </row>
    <row r="37" spans="4:5" x14ac:dyDescent="0.25"/>
    <row r="38" spans="4:5" x14ac:dyDescent="0.25"/>
    <row r="39" spans="4:5" x14ac:dyDescent="0.25"/>
    <row r="40" spans="4:5" x14ac:dyDescent="0.25"/>
    <row r="41" spans="4:5" x14ac:dyDescent="0.25"/>
    <row r="42" spans="4:5" x14ac:dyDescent="0.25"/>
  </sheetData>
  <sheetProtection password="D030" sheet="1" objects="1" scenarios="1"/>
  <mergeCells count="1">
    <mergeCell ref="A1:K1"/>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opLeftCell="B1" workbookViewId="0">
      <selection activeCell="G20" sqref="G20"/>
    </sheetView>
  </sheetViews>
  <sheetFormatPr baseColWidth="10" defaultColWidth="0" defaultRowHeight="15" zeroHeight="1" x14ac:dyDescent="0.25"/>
  <cols>
    <col min="1" max="1" width="6.28515625" style="19" customWidth="1"/>
    <col min="2" max="2" width="10.140625" style="19" customWidth="1"/>
    <col min="3" max="3" width="10.85546875" style="19" customWidth="1"/>
    <col min="4" max="4" width="21.140625" style="19" customWidth="1"/>
    <col min="5" max="5" width="20.85546875" style="19" customWidth="1"/>
    <col min="6" max="6" width="2.28515625" style="19" customWidth="1"/>
    <col min="7" max="8" width="9.5703125" style="19" customWidth="1"/>
    <col min="9" max="11" width="11.42578125" style="19" customWidth="1"/>
    <col min="12" max="16384" width="11.42578125" style="19" hidden="1"/>
  </cols>
  <sheetData>
    <row r="1" spans="2:10" ht="26.25" x14ac:dyDescent="0.4">
      <c r="B1" s="52" t="s">
        <v>24</v>
      </c>
      <c r="C1" s="52"/>
      <c r="D1" s="52"/>
      <c r="E1" s="52"/>
      <c r="F1" s="52"/>
      <c r="G1" s="52"/>
    </row>
    <row r="2" spans="2:10" ht="14.25" customHeight="1" x14ac:dyDescent="0.4">
      <c r="B2" s="31"/>
      <c r="C2" s="31"/>
      <c r="D2" s="31"/>
      <c r="E2" s="31"/>
      <c r="F2" s="31"/>
      <c r="G2" s="31"/>
    </row>
    <row r="3" spans="2:10" x14ac:dyDescent="0.25"/>
    <row r="4" spans="2:10" ht="18.75" x14ac:dyDescent="0.3">
      <c r="B4" s="32" t="s">
        <v>45</v>
      </c>
      <c r="C4" s="32"/>
      <c r="E4" s="16"/>
    </row>
    <row r="5" spans="2:10" x14ac:dyDescent="0.25">
      <c r="E5" s="23"/>
    </row>
    <row r="6" spans="2:10" x14ac:dyDescent="0.25"/>
    <row r="7" spans="2:10" x14ac:dyDescent="0.25">
      <c r="B7" s="33"/>
      <c r="C7" s="34"/>
      <c r="D7" s="35" t="s">
        <v>7</v>
      </c>
      <c r="E7" s="35" t="s">
        <v>44</v>
      </c>
      <c r="F7" s="36"/>
      <c r="I7" s="54" t="s">
        <v>44</v>
      </c>
      <c r="J7" s="55"/>
    </row>
    <row r="8" spans="2:10" x14ac:dyDescent="0.25">
      <c r="B8" s="37" t="s">
        <v>20</v>
      </c>
      <c r="C8" s="38"/>
      <c r="D8" s="39">
        <f>(VLOOKUP(E4,Données!A10:B29,2,FALSE))-(VLOOKUP(Calcul!E4,Données!A10:C29,3,FALSE))</f>
        <v>0</v>
      </c>
      <c r="E8" s="39" t="e">
        <f>(Données!D4-VLOOKUP(Calcul!E4,Données!A10:C29,3,FALSE))/(Calcul!E4-Données!H4)</f>
        <v>#DIV/0!</v>
      </c>
      <c r="F8" s="40"/>
      <c r="H8" s="41"/>
      <c r="I8" s="22">
        <f>Données!A10</f>
        <v>0</v>
      </c>
      <c r="J8" s="48" t="e">
        <f>E16</f>
        <v>#DIV/0!</v>
      </c>
    </row>
    <row r="9" spans="2:10" x14ac:dyDescent="0.25">
      <c r="B9" s="37" t="s">
        <v>2</v>
      </c>
      <c r="C9" s="38"/>
      <c r="D9" s="39">
        <f>(VLOOKUP(E4,Données!A10:B29,2,FALSE))*Données!H3</f>
        <v>0</v>
      </c>
      <c r="E9" s="39">
        <f>((Données!D4+VLOOKUP(Calcul!E4,Données!A10:C29,3,FALSE))/2)*Données!H3</f>
        <v>0</v>
      </c>
      <c r="F9" s="40"/>
      <c r="H9" s="41"/>
      <c r="I9" s="22">
        <f>Données!A11</f>
        <v>1</v>
      </c>
      <c r="J9" s="48" t="e">
        <f>E16</f>
        <v>#DIV/0!</v>
      </c>
    </row>
    <row r="10" spans="2:10" x14ac:dyDescent="0.25">
      <c r="B10" s="37" t="s">
        <v>3</v>
      </c>
      <c r="C10" s="38"/>
      <c r="D10" s="39">
        <f>VLOOKUP(E4,Données!A10:D29,4,FALSE)</f>
        <v>0</v>
      </c>
      <c r="E10" s="39">
        <f>Données!D30</f>
        <v>0</v>
      </c>
      <c r="F10" s="40"/>
      <c r="H10" s="41"/>
      <c r="I10" s="22">
        <f>Données!A12</f>
        <v>2</v>
      </c>
      <c r="J10" s="48" t="e">
        <f>E16</f>
        <v>#DIV/0!</v>
      </c>
    </row>
    <row r="11" spans="2:10" x14ac:dyDescent="0.25">
      <c r="B11" s="37" t="s">
        <v>5</v>
      </c>
      <c r="C11" s="38"/>
      <c r="D11" s="39">
        <f>VLOOKUP(E4,Données!A10:E29,5,FALSE)</f>
        <v>0</v>
      </c>
      <c r="E11" s="39">
        <f>Données!E30</f>
        <v>0</v>
      </c>
      <c r="F11" s="40"/>
      <c r="H11" s="41"/>
      <c r="I11" s="22">
        <f>Données!A13</f>
        <v>3</v>
      </c>
      <c r="J11" s="48" t="e">
        <f>E16</f>
        <v>#DIV/0!</v>
      </c>
    </row>
    <row r="12" spans="2:10" x14ac:dyDescent="0.25">
      <c r="B12" s="37" t="s">
        <v>21</v>
      </c>
      <c r="C12" s="38"/>
      <c r="D12" s="39">
        <f>VLOOKUP(E4,Données!A10:F29,6,FALSE)</f>
        <v>0</v>
      </c>
      <c r="E12" s="39">
        <f>Données!F30</f>
        <v>0</v>
      </c>
      <c r="F12" s="40"/>
      <c r="H12" s="41"/>
      <c r="I12" s="22">
        <f>Données!A14</f>
        <v>4</v>
      </c>
      <c r="J12" s="48" t="e">
        <f>E16</f>
        <v>#DIV/0!</v>
      </c>
    </row>
    <row r="13" spans="2:10" x14ac:dyDescent="0.25">
      <c r="B13" s="37" t="s">
        <v>6</v>
      </c>
      <c r="C13" s="38"/>
      <c r="D13" s="39">
        <f>VLOOKUP(E4,Données!A10:G29,7,FALSE)</f>
        <v>0</v>
      </c>
      <c r="E13" s="39">
        <f>Données!G30</f>
        <v>0</v>
      </c>
      <c r="F13" s="40"/>
      <c r="H13" s="41"/>
      <c r="I13" s="22">
        <f>Données!A15</f>
        <v>5</v>
      </c>
      <c r="J13" s="48" t="e">
        <f>E16</f>
        <v>#DIV/0!</v>
      </c>
    </row>
    <row r="14" spans="2:10" x14ac:dyDescent="0.25">
      <c r="B14" s="37" t="s">
        <v>23</v>
      </c>
      <c r="C14" s="38"/>
      <c r="D14" s="39">
        <f>SUM(D8:D13)</f>
        <v>0</v>
      </c>
      <c r="E14" s="39" t="e">
        <f>SUM(E8:E13)</f>
        <v>#DIV/0!</v>
      </c>
      <c r="F14" s="40"/>
      <c r="H14" s="41"/>
      <c r="I14" s="22">
        <f>Données!A16</f>
        <v>6</v>
      </c>
      <c r="J14" s="48" t="e">
        <f>E16</f>
        <v>#DIV/0!</v>
      </c>
    </row>
    <row r="15" spans="2:10" x14ac:dyDescent="0.25">
      <c r="B15" s="42" t="s">
        <v>33</v>
      </c>
      <c r="C15" s="43">
        <f>Données!D3</f>
        <v>0</v>
      </c>
      <c r="D15" s="44">
        <f>VLOOKUP(E4,Données!A10:H29,8,FALSE)</f>
        <v>0</v>
      </c>
      <c r="E15" s="45">
        <f>Données!H30</f>
        <v>0</v>
      </c>
      <c r="F15" s="40"/>
      <c r="H15" s="41"/>
      <c r="I15" s="22">
        <f>Données!A17</f>
        <v>7</v>
      </c>
      <c r="J15" s="48" t="e">
        <f>E16</f>
        <v>#DIV/0!</v>
      </c>
    </row>
    <row r="16" spans="2:10" x14ac:dyDescent="0.25">
      <c r="B16" s="37" t="s">
        <v>34</v>
      </c>
      <c r="C16" s="43">
        <f>Données!D3</f>
        <v>0</v>
      </c>
      <c r="D16" s="46" t="e">
        <f>D14/D15</f>
        <v>#DIV/0!</v>
      </c>
      <c r="E16" s="46" t="e">
        <f>E14/E15</f>
        <v>#DIV/0!</v>
      </c>
      <c r="F16" s="40"/>
      <c r="H16" s="41"/>
      <c r="I16" s="22">
        <f>Données!A18</f>
        <v>8</v>
      </c>
      <c r="J16" s="48" t="e">
        <f>E16</f>
        <v>#DIV/0!</v>
      </c>
    </row>
    <row r="17" spans="3:10" x14ac:dyDescent="0.25">
      <c r="H17" s="41"/>
      <c r="I17" s="22">
        <f>Données!A19</f>
        <v>9</v>
      </c>
      <c r="J17" s="48" t="e">
        <f>E16</f>
        <v>#DIV/0!</v>
      </c>
    </row>
    <row r="18" spans="3:10" x14ac:dyDescent="0.25">
      <c r="C18" s="41"/>
      <c r="H18" s="41"/>
      <c r="I18" s="22">
        <f>Données!A20</f>
        <v>10</v>
      </c>
      <c r="J18" s="48" t="e">
        <f>E16</f>
        <v>#DIV/0!</v>
      </c>
    </row>
    <row r="19" spans="3:10" x14ac:dyDescent="0.25">
      <c r="C19" s="41"/>
      <c r="H19" s="41"/>
      <c r="I19" s="22">
        <f>Données!A21</f>
        <v>11</v>
      </c>
      <c r="J19" s="48" t="e">
        <f>E16</f>
        <v>#DIV/0!</v>
      </c>
    </row>
    <row r="20" spans="3:10" x14ac:dyDescent="0.25">
      <c r="H20" s="41"/>
      <c r="I20" s="22">
        <f>Données!A22</f>
        <v>12</v>
      </c>
      <c r="J20" s="48" t="e">
        <f>E16</f>
        <v>#DIV/0!</v>
      </c>
    </row>
    <row r="21" spans="3:10" x14ac:dyDescent="0.25">
      <c r="H21" s="41"/>
      <c r="I21" s="22">
        <f>Données!A23</f>
        <v>13</v>
      </c>
      <c r="J21" s="48" t="e">
        <f>E16</f>
        <v>#DIV/0!</v>
      </c>
    </row>
    <row r="22" spans="3:10" x14ac:dyDescent="0.25">
      <c r="H22" s="41"/>
      <c r="I22" s="22">
        <f>Données!A24</f>
        <v>14</v>
      </c>
      <c r="J22" s="48" t="e">
        <f>E16</f>
        <v>#DIV/0!</v>
      </c>
    </row>
    <row r="23" spans="3:10" x14ac:dyDescent="0.25">
      <c r="H23" s="41"/>
      <c r="I23" s="22">
        <f>Données!A25</f>
        <v>15</v>
      </c>
      <c r="J23" s="48" t="e">
        <f>E16</f>
        <v>#DIV/0!</v>
      </c>
    </row>
    <row r="24" spans="3:10" x14ac:dyDescent="0.25">
      <c r="H24" s="41"/>
      <c r="I24" s="22">
        <f>Données!A26</f>
        <v>16</v>
      </c>
      <c r="J24" s="48" t="e">
        <f>E16</f>
        <v>#DIV/0!</v>
      </c>
    </row>
    <row r="25" spans="3:10" x14ac:dyDescent="0.25">
      <c r="H25" s="41"/>
      <c r="I25" s="22">
        <f>Données!A27</f>
        <v>17</v>
      </c>
      <c r="J25" s="48" t="e">
        <f>E16</f>
        <v>#DIV/0!</v>
      </c>
    </row>
    <row r="26" spans="3:10" x14ac:dyDescent="0.25">
      <c r="H26" s="41"/>
      <c r="I26" s="22">
        <f>Données!A28</f>
        <v>18</v>
      </c>
      <c r="J26" s="48" t="e">
        <f>E16</f>
        <v>#DIV/0!</v>
      </c>
    </row>
    <row r="27" spans="3:10" x14ac:dyDescent="0.25">
      <c r="H27" s="41"/>
      <c r="I27" s="22">
        <f>Données!A29</f>
        <v>19</v>
      </c>
      <c r="J27" s="48" t="e">
        <f>E16</f>
        <v>#DIV/0!</v>
      </c>
    </row>
    <row r="28" spans="3:10" x14ac:dyDescent="0.25"/>
    <row r="29" spans="3:10" x14ac:dyDescent="0.25"/>
    <row r="30" spans="3:10" x14ac:dyDescent="0.25"/>
    <row r="31" spans="3:10" x14ac:dyDescent="0.25"/>
    <row r="32" spans="3:1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sheetData>
  <sheetProtection password="D030" sheet="1" objects="1" scenarios="1"/>
  <mergeCells count="2">
    <mergeCell ref="B1:G1"/>
    <mergeCell ref="I7:J7"/>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Données</vt:lpstr>
      <vt:lpstr>Calcul</vt:lpstr>
    </vt:vector>
  </TitlesOfParts>
  <Company>Chambre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install</cp:lastModifiedBy>
  <cp:lastPrinted>2015-07-31T13:34:20Z</cp:lastPrinted>
  <dcterms:created xsi:type="dcterms:W3CDTF">2015-07-23T13:39:09Z</dcterms:created>
  <dcterms:modified xsi:type="dcterms:W3CDTF">2018-01-31T16:08:37Z</dcterms:modified>
</cp:coreProperties>
</file>